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60" windowWidth="20115" windowHeight="8010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2">
    <numFmt numFmtId="164" formatCode="00"/>
    <numFmt numFmtId="165" formatCode="_-* #,##0.00\ _€_-;\-* #,##0.00\ _€_-;_-* &quot;-&quot;??\ _€_-;_-@_-"/>
  </numFmts>
  <fonts count="27">
    <font>
      <name val="Calibri"/>
      <charset val="163"/>
      <family val="2"/>
      <color theme="1"/>
      <sz val="11"/>
      <scheme val="minor"/>
    </font>
    <font>
      <name val="Times New Roman"/>
      <family val="1"/>
      <b val="1"/>
      <sz val="12"/>
    </font>
    <font>
      <name val="Calibri"/>
      <family val="2"/>
      <color indexed="8"/>
      <sz val="11"/>
    </font>
    <font>
      <name val="Times New Roman"/>
      <family val="1"/>
      <color indexed="8"/>
      <sz val="12"/>
    </font>
    <font>
      <name val="Times New Roman"/>
      <family val="1"/>
      <b val="1"/>
      <color indexed="8"/>
      <sz val="12"/>
    </font>
    <font>
      <name val="Times New Roman"/>
      <family val="1"/>
      <sz val="12"/>
    </font>
    <font>
      <name val="Times New Roman"/>
      <family val="1"/>
      <b val="1"/>
      <color rgb="FFFF0000"/>
      <sz val="16"/>
    </font>
    <font>
      <name val="Times New Roman"/>
      <family val="1"/>
      <b val="1"/>
      <color indexed="10"/>
      <sz val="22"/>
    </font>
    <font>
      <name val="Times New Roman"/>
      <family val="1"/>
      <sz val="13"/>
    </font>
    <font>
      <name val="Times New Roman"/>
      <family val="1"/>
      <sz val="9"/>
    </font>
    <font>
      <name val="Times New Roman"/>
      <family val="1"/>
      <i val="1"/>
      <sz val="13"/>
    </font>
    <font>
      <name val="Times New Roman"/>
      <family val="1"/>
      <i val="1"/>
      <sz val="13"/>
      <u val="single"/>
    </font>
    <font>
      <name val=".VnTime"/>
      <family val="2"/>
      <sz val="12"/>
    </font>
    <font>
      <name val="Times New Roman"/>
      <family val="1"/>
      <b val="1"/>
      <sz val="10"/>
    </font>
    <font>
      <name val="Times New Roman"/>
      <family val="1"/>
      <b val="1"/>
      <sz val="9"/>
    </font>
    <font>
      <name val="Times New Roman"/>
      <family val="1"/>
      <b val="1"/>
      <color indexed="8"/>
      <sz val="10"/>
    </font>
    <font>
      <name val="Times New Roman"/>
      <family val="1"/>
      <sz val="10"/>
    </font>
    <font>
      <name val="Times New Roman"/>
      <family val="1"/>
      <color indexed="8"/>
      <sz val="10"/>
    </font>
    <font>
      <name val="Times New Roman"/>
      <family val="1"/>
      <sz val="8"/>
    </font>
    <font>
      <name val="Times New Roman"/>
      <family val="1"/>
      <i val="1"/>
      <color indexed="8"/>
      <sz val="12"/>
    </font>
    <font>
      <name val="Times New Roman"/>
      <family val="1"/>
      <color indexed="8"/>
      <sz val="13"/>
    </font>
    <font>
      <name val="Times New Roman"/>
      <family val="1"/>
      <b val="1"/>
      <sz val="13"/>
    </font>
    <font>
      <name val="Times New Roman"/>
      <family val="1"/>
      <i val="1"/>
      <sz val="12"/>
    </font>
    <font>
      <name val="Times New Roman"/>
      <family val="1"/>
      <b val="1"/>
      <i val="1"/>
      <sz val="12"/>
    </font>
    <font>
      <name val="Tahoma"/>
      <family val="2"/>
      <b val="1"/>
      <sz val="9"/>
    </font>
    <font>
      <name val="Tahoma"/>
      <family val="2"/>
      <sz val="9"/>
    </font>
    <font>
      <name val="Times New Roman"/>
      <family val="1"/>
      <color rgb="FFFF0000"/>
      <sz val="10"/>
    </font>
  </fonts>
  <fills count="7">
    <fill>
      <patternFill/>
    </fill>
    <fill>
      <patternFill patternType="gray125"/>
    </fill>
    <fill>
      <patternFill patternType="solid">
        <fgColor theme="8" tint="0.5999938962981048"/>
        <bgColor indexed="64"/>
      </patternFill>
    </fill>
    <fill>
      <patternFill patternType="solid">
        <fgColor theme="9" tint="0.59999389629810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165" fontId="2" fillId="0" borderId="0"/>
    <xf numFmtId="0" fontId="12" fillId="0" borderId="0"/>
  </cellStyleXfs>
  <cellXfs count="132">
    <xf numFmtId="0" fontId="0" fillId="0" borderId="0" pivotButton="0" quotePrefix="0" xfId="0"/>
    <xf numFmtId="3" fontId="3" fillId="0" borderId="0" applyAlignment="1" pivotButton="0" quotePrefix="0" xfId="1">
      <alignment horizontal="right" vertical="center"/>
    </xf>
    <xf numFmtId="3" fontId="4" fillId="0" borderId="0" applyAlignment="1" pivotButton="0" quotePrefix="0" xfId="1">
      <alignment horizontal="center" vertical="center"/>
    </xf>
    <xf numFmtId="3" fontId="4" fillId="0" borderId="0" applyAlignment="1" pivotButton="0" quotePrefix="0" xfId="1">
      <alignment horizontal="right" vertical="center"/>
    </xf>
    <xf numFmtId="3" fontId="3" fillId="0" borderId="0" applyAlignment="1" pivotButton="0" quotePrefix="0" xfId="1">
      <alignment horizontal="right" vertical="center"/>
    </xf>
    <xf numFmtId="0" fontId="3" fillId="0" borderId="0" applyAlignment="1" pivotButton="0" quotePrefix="0" xfId="0">
      <alignment vertical="center"/>
    </xf>
    <xf numFmtId="164" fontId="7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164" fontId="8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9" fillId="0" borderId="0" applyAlignment="1" pivotButton="0" quotePrefix="0" xfId="0">
      <alignment horizontal="center" vertical="center"/>
    </xf>
    <xf numFmtId="3" fontId="8" fillId="0" borderId="0" applyAlignment="1" pivotButton="0" quotePrefix="0" xfId="1">
      <alignment horizontal="right" vertical="center"/>
    </xf>
    <xf numFmtId="3" fontId="8" fillId="0" borderId="0" applyAlignment="1" pivotButton="0" quotePrefix="0" xfId="1">
      <alignment horizontal="center" vertical="center"/>
    </xf>
    <xf numFmtId="3" fontId="8" fillId="0" borderId="0" applyAlignment="1" pivotButton="0" quotePrefix="0" xfId="1">
      <alignment horizontal="right" vertical="center"/>
    </xf>
    <xf numFmtId="3" fontId="10" fillId="0" borderId="0" applyAlignment="1" pivotButton="0" quotePrefix="0" xfId="1">
      <alignment horizontal="right" vertical="center"/>
    </xf>
    <xf numFmtId="3" fontId="16" fillId="2" borderId="13" applyAlignment="1" pivotButton="0" quotePrefix="0" xfId="1">
      <alignment horizontal="center" vertical="center" wrapText="1"/>
    </xf>
    <xf numFmtId="3" fontId="13" fillId="2" borderId="13" applyAlignment="1" pivotButton="0" quotePrefix="0" xfId="1">
      <alignment horizontal="center" vertical="center" wrapText="1"/>
    </xf>
    <xf numFmtId="3" fontId="16" fillId="2" borderId="14" applyAlignment="1" pivotButton="0" quotePrefix="0" xfId="1">
      <alignment horizontal="center" vertical="center" wrapText="1"/>
    </xf>
    <xf numFmtId="3" fontId="13" fillId="2" borderId="15" applyAlignment="1" pivotButton="0" quotePrefix="0" xfId="1">
      <alignment horizontal="center" vertical="center" wrapText="1"/>
    </xf>
    <xf numFmtId="164" fontId="16" fillId="2" borderId="12" applyAlignment="1" pivotButton="0" quotePrefix="0" xfId="2">
      <alignment horizontal="center" vertical="center"/>
    </xf>
    <xf numFmtId="0" fontId="16" fillId="2" borderId="13" applyAlignment="1" pivotButton="0" quotePrefix="0" xfId="2">
      <alignment horizontal="center" vertical="center"/>
    </xf>
    <xf numFmtId="0" fontId="9" fillId="2" borderId="13" applyAlignment="1" pivotButton="0" quotePrefix="0" xfId="2">
      <alignment horizontal="center" vertical="center"/>
    </xf>
    <xf numFmtId="3" fontId="9" fillId="2" borderId="13" applyAlignment="1" pivotButton="0" quotePrefix="0" xfId="1">
      <alignment horizontal="center" vertical="center"/>
    </xf>
    <xf numFmtId="3" fontId="9" fillId="2" borderId="14" applyAlignment="1" pivotButton="0" quotePrefix="0" xfId="1">
      <alignment horizontal="center" vertical="center"/>
    </xf>
    <xf numFmtId="3" fontId="16" fillId="2" borderId="18" applyAlignment="1" pivotButton="0" quotePrefix="0" xfId="2">
      <alignment horizontal="center" vertical="center"/>
    </xf>
    <xf numFmtId="164" fontId="13" fillId="3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left" vertical="center"/>
    </xf>
    <xf numFmtId="0" fontId="14" fillId="3" borderId="13" applyAlignment="1" pivotButton="0" quotePrefix="0" xfId="0">
      <alignment horizontal="center" vertical="center"/>
    </xf>
    <xf numFmtId="3" fontId="14" fillId="3" borderId="13" applyAlignment="1" pivotButton="0" quotePrefix="0" xfId="1">
      <alignment horizontal="right" vertical="center"/>
    </xf>
    <xf numFmtId="164" fontId="16" fillId="0" borderId="12" applyAlignment="1" pivotButton="0" quotePrefix="0" xfId="0">
      <alignment horizontal="center" vertical="center"/>
    </xf>
    <xf numFmtId="0" fontId="9" fillId="0" borderId="13" applyAlignment="1" pivotButton="0" quotePrefix="0" xfId="0">
      <alignment horizontal="left" vertical="center"/>
    </xf>
    <xf numFmtId="0" fontId="9" fillId="0" borderId="13" applyAlignment="1" pivotButton="0" quotePrefix="0" xfId="0">
      <alignment horizontal="center" vertical="center"/>
    </xf>
    <xf numFmtId="3" fontId="16" fillId="0" borderId="13" applyAlignment="1" pivotButton="0" quotePrefix="0" xfId="1">
      <alignment horizontal="right" vertical="center"/>
    </xf>
    <xf numFmtId="3" fontId="17" fillId="5" borderId="13" applyAlignment="1" pivotButton="0" quotePrefix="0" xfId="1">
      <alignment horizontal="right" vertical="center"/>
    </xf>
    <xf numFmtId="3" fontId="14" fillId="0" borderId="13" applyAlignment="1" pivotButton="0" quotePrefix="0" xfId="1">
      <alignment horizontal="right" vertical="center"/>
    </xf>
    <xf numFmtId="3" fontId="16" fillId="6" borderId="13" applyAlignment="1" pivotButton="0" quotePrefix="0" xfId="2">
      <alignment horizontal="right" vertical="center"/>
    </xf>
    <xf numFmtId="3" fontId="13" fillId="0" borderId="13" applyAlignment="1" pivotButton="0" quotePrefix="0" xfId="1">
      <alignment horizontal="right" vertical="center"/>
    </xf>
    <xf numFmtId="3" fontId="9" fillId="0" borderId="13" applyAlignment="1" pivotButton="0" quotePrefix="0" xfId="1">
      <alignment horizontal="right" vertical="center"/>
    </xf>
    <xf numFmtId="0" fontId="3" fillId="0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center" vertical="center"/>
    </xf>
    <xf numFmtId="3" fontId="4" fillId="0" borderId="0" applyAlignment="1" pivotButton="0" quotePrefix="0" xfId="1">
      <alignment horizontal="center" vertical="center"/>
    </xf>
    <xf numFmtId="3" fontId="16" fillId="0" borderId="13" applyAlignment="1" pivotButton="0" quotePrefix="0" xfId="2">
      <alignment horizontal="right" vertical="center"/>
    </xf>
    <xf numFmtId="164" fontId="16" fillId="0" borderId="19" applyAlignment="1" pivotButton="0" quotePrefix="0" xfId="0">
      <alignment horizontal="center" vertical="center"/>
    </xf>
    <xf numFmtId="0" fontId="9" fillId="0" borderId="20" applyAlignment="1" pivotButton="0" quotePrefix="0" xfId="0">
      <alignment horizontal="left" vertical="center"/>
    </xf>
    <xf numFmtId="0" fontId="9" fillId="0" borderId="20" applyAlignment="1" pivotButton="0" quotePrefix="0" xfId="0">
      <alignment horizontal="center" vertical="center"/>
    </xf>
    <xf numFmtId="3" fontId="16" fillId="0" borderId="20" applyAlignment="1" pivotButton="0" quotePrefix="0" xfId="1">
      <alignment horizontal="right" vertical="center"/>
    </xf>
    <xf numFmtId="3" fontId="16" fillId="0" borderId="13" applyAlignment="1" pivotButton="0" quotePrefix="0" xfId="1">
      <alignment horizontal="center" vertical="center"/>
    </xf>
    <xf numFmtId="3" fontId="16" fillId="0" borderId="21" applyAlignment="1" pivotButton="0" quotePrefix="0" xfId="2">
      <alignment horizontal="right" vertical="center"/>
    </xf>
    <xf numFmtId="164" fontId="13" fillId="3" borderId="22" applyAlignment="1" pivotButton="0" quotePrefix="0" xfId="2">
      <alignment horizontal="center" vertical="center"/>
    </xf>
    <xf numFmtId="0" fontId="13" fillId="3" borderId="23" applyAlignment="1" pivotButton="0" quotePrefix="0" xfId="2">
      <alignment horizontal="left" vertical="center"/>
    </xf>
    <xf numFmtId="0" fontId="14" fillId="3" borderId="23" applyAlignment="1" pivotButton="0" quotePrefix="0" xfId="2">
      <alignment horizontal="center" vertical="center"/>
    </xf>
    <xf numFmtId="3" fontId="14" fillId="3" borderId="23" applyAlignment="1" pivotButton="0" quotePrefix="0" xfId="1">
      <alignment horizontal="right" vertical="center"/>
    </xf>
    <xf numFmtId="164" fontId="8" fillId="0" borderId="0" applyAlignment="1" pivotButton="0" quotePrefix="0" xfId="2">
      <alignment horizontal="center" vertical="center"/>
    </xf>
    <xf numFmtId="0" fontId="8" fillId="0" borderId="0" applyAlignment="1" pivotButton="0" quotePrefix="0" xfId="2">
      <alignment horizontal="left" vertical="center"/>
    </xf>
    <xf numFmtId="0" fontId="9" fillId="0" borderId="0" applyAlignment="1" pivotButton="0" quotePrefix="0" xfId="2">
      <alignment horizontal="center" vertical="center"/>
    </xf>
    <xf numFmtId="3" fontId="20" fillId="5" borderId="0" applyAlignment="1" pivotButton="0" quotePrefix="0" xfId="1">
      <alignment horizontal="right" vertical="center"/>
    </xf>
    <xf numFmtId="3" fontId="21" fillId="0" borderId="0" applyAlignment="1" pivotButton="0" quotePrefix="0" xfId="1">
      <alignment horizontal="right" vertical="center"/>
    </xf>
    <xf numFmtId="3" fontId="8" fillId="0" borderId="0" applyAlignment="1" pivotButton="0" quotePrefix="0" xfId="2">
      <alignment vertical="center"/>
    </xf>
    <xf numFmtId="164" fontId="1" fillId="0" borderId="0" applyAlignment="1" pivotButton="0" quotePrefix="0" xfId="2">
      <alignment horizontal="center" vertical="center"/>
    </xf>
    <xf numFmtId="0" fontId="1" fillId="0" borderId="0" applyAlignment="1" pivotButton="0" quotePrefix="0" xfId="2">
      <alignment vertical="center"/>
    </xf>
    <xf numFmtId="0" fontId="1" fillId="0" borderId="0" applyAlignment="1" pivotButton="0" quotePrefix="0" xfId="2">
      <alignment horizontal="center" vertical="center"/>
    </xf>
    <xf numFmtId="3" fontId="1" fillId="0" borderId="0" applyAlignment="1" pivotButton="0" quotePrefix="0" xfId="1">
      <alignment horizontal="right" vertical="center"/>
    </xf>
    <xf numFmtId="164" fontId="5" fillId="0" borderId="0" applyAlignment="1" pivotButton="0" quotePrefix="0" xfId="2">
      <alignment horizontal="center" vertical="center"/>
    </xf>
    <xf numFmtId="0" fontId="5" fillId="0" borderId="0" applyAlignment="1" pivotButton="0" quotePrefix="0" xfId="2">
      <alignment horizontal="left" vertical="center"/>
    </xf>
    <xf numFmtId="0" fontId="5" fillId="0" borderId="0" applyAlignment="1" pivotButton="0" quotePrefix="0" xfId="2">
      <alignment horizontal="center" vertical="center"/>
    </xf>
    <xf numFmtId="3" fontId="22" fillId="0" borderId="0" applyAlignment="1" pivotButton="0" quotePrefix="0" xfId="1">
      <alignment horizontal="right" vertical="center"/>
    </xf>
    <xf numFmtId="3" fontId="5" fillId="0" borderId="0" applyAlignment="1" pivotButton="0" quotePrefix="0" xfId="1">
      <alignment horizontal="right" vertical="center"/>
    </xf>
    <xf numFmtId="2" fontId="22" fillId="0" borderId="0" applyAlignment="1" pivotButton="0" quotePrefix="0" xfId="0">
      <alignment horizontal="left" vertical="center" wrapText="1"/>
    </xf>
    <xf numFmtId="2" fontId="1" fillId="0" borderId="0" applyAlignment="1" pivotButton="0" quotePrefix="0" xfId="0">
      <alignment vertical="center" wrapText="1"/>
    </xf>
    <xf numFmtId="0" fontId="4" fillId="0" borderId="0" applyAlignment="1" pivotButton="0" quotePrefix="0" xfId="0">
      <alignment horizontal="left" vertical="center"/>
    </xf>
    <xf numFmtId="3" fontId="23" fillId="0" borderId="0" applyAlignment="1" pivotButton="0" quotePrefix="0" xfId="1">
      <alignment horizontal="right" vertical="center" wrapText="1"/>
    </xf>
    <xf numFmtId="0" fontId="23" fillId="0" borderId="0" applyAlignment="1" pivotButton="0" quotePrefix="0" xfId="0">
      <alignment vertical="center" wrapText="1"/>
    </xf>
    <xf numFmtId="3" fontId="14" fillId="3" borderId="13" applyAlignment="1" pivotButton="0" quotePrefix="0" xfId="1">
      <alignment horizontal="center" vertical="center"/>
    </xf>
    <xf numFmtId="0" fontId="18" fillId="0" borderId="13" applyAlignment="1" pivotButton="0" quotePrefix="0" xfId="0">
      <alignment horizontal="center" vertical="center"/>
    </xf>
    <xf numFmtId="3" fontId="14" fillId="3" borderId="23" applyAlignment="1" pivotButton="0" quotePrefix="0" xfId="1">
      <alignment horizontal="center" vertical="center"/>
    </xf>
    <xf numFmtId="2" fontId="1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/>
    </xf>
    <xf numFmtId="3" fontId="26" fillId="2" borderId="13" applyAlignment="1" pivotButton="0" quotePrefix="0" xfId="1">
      <alignment horizontal="center" vertical="center" wrapText="1"/>
    </xf>
    <xf numFmtId="3" fontId="26" fillId="2" borderId="14" applyAlignment="1" pivotButton="0" quotePrefix="0" xfId="1">
      <alignment horizontal="center" vertical="center" wrapText="1"/>
    </xf>
    <xf numFmtId="164" fontId="13" fillId="2" borderId="1" applyAlignment="1" pivotButton="0" quotePrefix="0" xfId="2">
      <alignment horizontal="center" vertical="center"/>
    </xf>
    <xf numFmtId="164" fontId="13" fillId="2" borderId="12" applyAlignment="1" pivotButton="0" quotePrefix="0" xfId="2">
      <alignment horizontal="center" vertical="center"/>
    </xf>
    <xf numFmtId="0" fontId="13" fillId="2" borderId="2" applyAlignment="1" pivotButton="0" quotePrefix="0" xfId="2">
      <alignment horizontal="center" vertical="center"/>
    </xf>
    <xf numFmtId="0" fontId="13" fillId="2" borderId="13" applyAlignment="1" pivotButton="0" quotePrefix="0" xfId="2">
      <alignment horizontal="center" vertical="center"/>
    </xf>
    <xf numFmtId="0" fontId="14" fillId="2" borderId="2" applyAlignment="1" pivotButton="0" quotePrefix="0" xfId="2">
      <alignment horizontal="center" vertical="center" wrapText="1"/>
    </xf>
    <xf numFmtId="0" fontId="14" fillId="2" borderId="13" applyAlignment="1" pivotButton="0" quotePrefix="0" xfId="2">
      <alignment horizontal="center" vertical="center"/>
    </xf>
    <xf numFmtId="3" fontId="13" fillId="2" borderId="2" applyAlignment="1" pivotButton="0" quotePrefix="0" xfId="1">
      <alignment horizontal="center" vertical="center" wrapText="1"/>
    </xf>
    <xf numFmtId="3" fontId="13" fillId="2" borderId="13" applyAlignment="1" pivotButton="0" quotePrefix="0" xfId="1">
      <alignment horizontal="center" vertical="center" wrapText="1"/>
    </xf>
    <xf numFmtId="3" fontId="13" fillId="2" borderId="3" applyAlignment="1" pivotButton="0" quotePrefix="0" xfId="1">
      <alignment horizontal="center" vertical="center" wrapText="1"/>
    </xf>
    <xf numFmtId="3" fontId="13" fillId="2" borderId="4" applyAlignment="1" pivotButton="0" quotePrefix="0" xfId="1">
      <alignment horizontal="center" vertical="center" wrapText="1"/>
    </xf>
    <xf numFmtId="3" fontId="13" fillId="2" borderId="5" applyAlignment="1" pivotButton="0" quotePrefix="0" xfId="1">
      <alignment horizontal="center" vertical="center" wrapText="1"/>
    </xf>
    <xf numFmtId="3" fontId="11" fillId="0" borderId="0" applyAlignment="1" pivotButton="0" quotePrefix="0" xfId="0">
      <alignment horizontal="center" vertical="center"/>
    </xf>
    <xf numFmtId="3" fontId="13" fillId="2" borderId="9" applyAlignment="1" pivotButton="0" quotePrefix="0" xfId="1">
      <alignment horizontal="center" vertical="center" wrapText="1"/>
    </xf>
    <xf numFmtId="3" fontId="13" fillId="2" borderId="16" applyAlignment="1" pivotButton="0" quotePrefix="0" xfId="1">
      <alignment horizontal="center" vertical="center" wrapText="1"/>
    </xf>
    <xf numFmtId="3" fontId="13" fillId="2" borderId="10" applyAlignment="1" pivotButton="0" quotePrefix="0" xfId="1">
      <alignment horizontal="center" vertical="center" wrapText="1"/>
    </xf>
    <xf numFmtId="3" fontId="13" fillId="2" borderId="17" applyAlignment="1" pivotButton="0" quotePrefix="0" xfId="1">
      <alignment horizontal="center" vertical="center" wrapText="1"/>
    </xf>
    <xf numFmtId="3" fontId="16" fillId="2" borderId="11" applyAlignment="1" pivotButton="0" quotePrefix="0" xfId="2">
      <alignment horizontal="center" vertical="center" wrapText="1"/>
    </xf>
    <xf numFmtId="3" fontId="16" fillId="2" borderId="18" applyAlignment="1" pivotButton="0" quotePrefix="0" xfId="2">
      <alignment horizontal="center" vertical="center"/>
    </xf>
    <xf numFmtId="3" fontId="1" fillId="0" borderId="0" applyAlignment="1" pivotButton="0" quotePrefix="0" xfId="1">
      <alignment horizontal="right" vertical="center"/>
    </xf>
    <xf numFmtId="3" fontId="1" fillId="0" borderId="0" applyAlignment="1" pivotButton="0" quotePrefix="0" xfId="2">
      <alignment horizontal="center" vertical="center"/>
    </xf>
    <xf numFmtId="3" fontId="15" fillId="2" borderId="6" applyAlignment="1" pivotButton="0" quotePrefix="0" xfId="1">
      <alignment horizontal="center" vertical="center" wrapText="1"/>
    </xf>
    <xf numFmtId="3" fontId="15" fillId="2" borderId="14" applyAlignment="1" pivotButton="0" quotePrefix="0" xfId="1">
      <alignment horizontal="center" vertical="center" wrapText="1"/>
    </xf>
    <xf numFmtId="3" fontId="13" fillId="2" borderId="6" applyAlignment="1" pivotButton="0" quotePrefix="0" xfId="1">
      <alignment horizontal="center" vertical="center" wrapText="1"/>
    </xf>
    <xf numFmtId="3" fontId="13" fillId="2" borderId="14" applyAlignment="1" pivotButton="0" quotePrefix="0" xfId="1">
      <alignment horizontal="center" vertical="center" wrapText="1"/>
    </xf>
    <xf numFmtId="3" fontId="13" fillId="2" borderId="2" applyAlignment="1" pivotButton="0" quotePrefix="0" xfId="1">
      <alignment horizontal="center" vertical="center"/>
    </xf>
    <xf numFmtId="3" fontId="13" fillId="2" borderId="3" applyAlignment="1" pivotButton="0" quotePrefix="0" xfId="1">
      <alignment horizontal="center" vertical="center"/>
    </xf>
    <xf numFmtId="3" fontId="13" fillId="2" borderId="7" applyAlignment="1" pivotButton="0" quotePrefix="0" xfId="1">
      <alignment horizontal="center" vertical="center"/>
    </xf>
    <xf numFmtId="3" fontId="13" fillId="2" borderId="8" applyAlignment="1" pivotButton="0" quotePrefix="0" xfId="1">
      <alignment horizontal="center" vertical="center"/>
    </xf>
    <xf numFmtId="3" fontId="22" fillId="0" borderId="0" applyAlignment="1" pivotButton="0" quotePrefix="0" xfId="2">
      <alignment horizontal="center" vertical="center"/>
    </xf>
    <xf numFmtId="3" fontId="22" fillId="0" borderId="0" applyAlignment="1" pivotButton="0" quotePrefix="0" xfId="1">
      <alignment horizontal="right" vertical="center"/>
    </xf>
    <xf numFmtId="2" fontId="1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center" vertical="center"/>
    </xf>
    <xf numFmtId="164" fontId="7" fillId="0" borderId="0" applyAlignment="1" pivotButton="0" quotePrefix="0" xfId="0">
      <alignment vertical="center"/>
    </xf>
    <xf numFmtId="164" fontId="8" fillId="0" borderId="0" applyAlignment="1" pivotButton="0" quotePrefix="0" xfId="0">
      <alignment vertical="center"/>
    </xf>
    <xf numFmtId="164" fontId="13" fillId="2" borderId="1" applyAlignment="1" pivotButton="0" quotePrefix="0" xfId="2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3" fontId="15" fillId="2" borderId="2" applyAlignment="1" pivotButton="0" quotePrefix="0" xfId="1">
      <alignment horizontal="center" vertical="center" wrapText="1"/>
    </xf>
    <xf numFmtId="0" fontId="0" fillId="0" borderId="8" pivotButton="0" quotePrefix="0" xfId="0"/>
    <xf numFmtId="3" fontId="13" fillId="2" borderId="24" applyAlignment="1" pivotButton="0" quotePrefix="0" xfId="1">
      <alignment horizontal="center" vertical="center" wrapText="1"/>
    </xf>
    <xf numFmtId="0" fontId="0" fillId="0" borderId="34" pivotButton="0" quotePrefix="0" xfId="0"/>
    <xf numFmtId="0" fontId="0" fillId="0" borderId="14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30" pivotButton="0" quotePrefix="0" xfId="0"/>
    <xf numFmtId="164" fontId="16" fillId="2" borderId="12" applyAlignment="1" pivotButton="0" quotePrefix="0" xfId="2">
      <alignment horizontal="center" vertical="center"/>
    </xf>
    <xf numFmtId="164" fontId="13" fillId="3" borderId="12" applyAlignment="1" pivotButton="0" quotePrefix="0" xfId="0">
      <alignment horizontal="center" vertical="center"/>
    </xf>
    <xf numFmtId="164" fontId="16" fillId="0" borderId="12" applyAlignment="1" pivotButton="0" quotePrefix="0" xfId="0">
      <alignment horizontal="center" vertical="center"/>
    </xf>
    <xf numFmtId="164" fontId="16" fillId="0" borderId="19" applyAlignment="1" pivotButton="0" quotePrefix="0" xfId="0">
      <alignment horizontal="center" vertical="center"/>
    </xf>
    <xf numFmtId="164" fontId="13" fillId="3" borderId="22" applyAlignment="1" pivotButton="0" quotePrefix="0" xfId="2">
      <alignment horizontal="center" vertical="center"/>
    </xf>
    <xf numFmtId="164" fontId="8" fillId="0" borderId="0" applyAlignment="1" pivotButton="0" quotePrefix="0" xfId="2">
      <alignment horizontal="center" vertical="center"/>
    </xf>
    <xf numFmtId="164" fontId="1" fillId="0" borderId="0" applyAlignment="1" pivotButton="0" quotePrefix="0" xfId="2">
      <alignment horizontal="center" vertical="center"/>
    </xf>
    <xf numFmtId="164" fontId="5" fillId="0" borderId="0" applyAlignment="1" pivotButton="0" quotePrefix="0" xfId="2">
      <alignment horizontal="center" vertical="center"/>
    </xf>
  </cellXfs>
  <cellStyles count="3">
    <cellStyle name="Normal" xfId="0" builtinId="0"/>
    <cellStyle name="Comma 2 4" xfId="1"/>
    <cellStyle name="Normal 2" xfId="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Author</author>
  </authors>
  <commentList>
    <comment ref="Y3" authorId="0" shapeId="0">
      <text>
        <t>Author:
Sang bảng thanh toán mới là ký nhận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Y26"/>
  <sheetViews>
    <sheetView tabSelected="1" zoomScale="80" zoomScaleNormal="80" workbookViewId="0">
      <selection activeCell="H23" sqref="H23"/>
    </sheetView>
  </sheetViews>
  <sheetFormatPr baseColWidth="8" defaultRowHeight="14.25"/>
  <cols>
    <col width="5.1328125" customWidth="1" min="1" max="1"/>
    <col width="15.1328125" customWidth="1" min="2" max="2"/>
    <col width="4.86328125" customWidth="1" style="76" min="10" max="10"/>
    <col width="11" customWidth="1" min="24" max="24"/>
  </cols>
  <sheetData>
    <row r="1" ht="28.15" customHeight="1">
      <c r="A1" s="110" t="inlineStr">
        <is>
          <t>BẢNG LƯƠNG THÁNG …./20…</t>
        </is>
      </c>
      <c r="Q1" s="111" t="n"/>
      <c r="R1" s="111" t="n"/>
      <c r="S1" s="111" t="n"/>
      <c r="T1" s="111" t="n"/>
      <c r="U1" s="7" t="n"/>
      <c r="V1" s="7" t="n"/>
      <c r="W1" s="7" t="n"/>
      <c r="X1" s="7" t="n"/>
      <c r="Y1" s="7" t="n"/>
    </row>
    <row r="2" ht="16.5" customHeight="1">
      <c r="A2" s="112" t="n"/>
      <c r="B2" s="9" t="n"/>
      <c r="C2" s="10" t="n"/>
      <c r="D2" s="13" t="n"/>
      <c r="E2" s="13" t="n"/>
      <c r="F2" s="13" t="n"/>
      <c r="G2" s="13" t="n"/>
      <c r="H2" s="13" t="n"/>
      <c r="I2" s="13" t="n"/>
      <c r="J2" s="12" t="n"/>
      <c r="K2" s="13" t="n"/>
      <c r="L2" s="13" t="n"/>
      <c r="M2" s="13" t="n"/>
      <c r="N2" s="13" t="n"/>
      <c r="O2" s="13" t="n"/>
      <c r="P2" s="13" t="n"/>
      <c r="Q2" s="13" t="n"/>
      <c r="R2" s="13" t="n"/>
      <c r="S2" s="14" t="n"/>
      <c r="T2" s="14" t="n"/>
      <c r="U2" s="14" t="n"/>
      <c r="V2" s="90" t="inlineStr">
        <is>
          <t>Đơn vị tính: Việt Nam Đồng</t>
        </is>
      </c>
    </row>
    <row r="3">
      <c r="A3" s="113" t="inlineStr">
        <is>
          <t>STT</t>
        </is>
      </c>
      <c r="B3" s="81" t="inlineStr">
        <is>
          <t>Họ và tên</t>
        </is>
      </c>
      <c r="C3" s="83" t="inlineStr">
        <is>
          <t>Chức 
vụ</t>
        </is>
      </c>
      <c r="D3" s="85" t="inlineStr">
        <is>
          <t>Lương
Chính</t>
        </is>
      </c>
      <c r="E3" s="85" t="inlineStr">
        <is>
          <t>Phụ cấp</t>
        </is>
      </c>
      <c r="F3" s="114" t="n"/>
      <c r="G3" s="114" t="n"/>
      <c r="H3" s="115" t="n"/>
      <c r="I3" s="116" t="inlineStr">
        <is>
          <t>Tổng
Thu Nhập</t>
        </is>
      </c>
      <c r="J3" s="85" t="inlineStr">
        <is>
          <t>Ngày
công</t>
        </is>
      </c>
      <c r="K3" s="85" t="inlineStr">
        <is>
          <t>Tổng Lương
Thực Tế</t>
        </is>
      </c>
      <c r="L3" s="85" t="inlineStr">
        <is>
          <t>Lương
đóng BH</t>
        </is>
      </c>
      <c r="M3" s="103" t="inlineStr">
        <is>
          <t>Trích vào Chi phí Doanh nghiệp</t>
        </is>
      </c>
      <c r="N3" s="114" t="n"/>
      <c r="O3" s="114" t="n"/>
      <c r="P3" s="114" t="n"/>
      <c r="Q3" s="115" t="n"/>
      <c r="R3" s="105" t="inlineStr">
        <is>
          <t>Trích vào Lương nhân viên</t>
        </is>
      </c>
      <c r="S3" s="117" t="n"/>
      <c r="T3" s="117" t="n"/>
      <c r="U3" s="117" t="n"/>
      <c r="V3" s="118" t="inlineStr">
        <is>
          <t>Thuế 
TNCN</t>
        </is>
      </c>
      <c r="W3" s="118" t="inlineStr">
        <is>
          <t>Tạm
ứng</t>
        </is>
      </c>
      <c r="X3" s="89" t="inlineStr">
        <is>
          <t>Thực 
lĩnh</t>
        </is>
      </c>
      <c r="Y3" s="95" t="inlineStr">
        <is>
          <t>Ghi Chú</t>
        </is>
      </c>
    </row>
    <row r="4" ht="26.25" customHeight="1">
      <c r="A4" s="119" t="n"/>
      <c r="B4" s="120" t="n"/>
      <c r="C4" s="120" t="n"/>
      <c r="D4" s="120" t="n"/>
      <c r="E4" s="15" t="inlineStr">
        <is>
          <t>Trách nhiệm</t>
        </is>
      </c>
      <c r="F4" s="15" t="inlineStr">
        <is>
          <t>Ăn trưa</t>
        </is>
      </c>
      <c r="G4" s="15" t="inlineStr">
        <is>
          <t>Điện thoại</t>
        </is>
      </c>
      <c r="H4" s="15" t="inlineStr">
        <is>
          <t>Xăng xe</t>
        </is>
      </c>
      <c r="I4" s="120" t="n"/>
      <c r="J4" s="120" t="n"/>
      <c r="K4" s="120" t="n"/>
      <c r="L4" s="120" t="n"/>
      <c r="M4" s="15" t="inlineStr">
        <is>
          <t>KPCĐ
(2%)</t>
        </is>
      </c>
      <c r="N4" s="77" t="inlineStr">
        <is>
          <t>BHXH
(17,5%)</t>
        </is>
      </c>
      <c r="O4" s="77" t="inlineStr">
        <is>
          <t>BHYT
(3%)</t>
        </is>
      </c>
      <c r="P4" s="77" t="inlineStr">
        <is>
          <t>BHTN
(0%)</t>
        </is>
      </c>
      <c r="Q4" s="86" t="inlineStr">
        <is>
          <t>Cộng
22,5%</t>
        </is>
      </c>
      <c r="R4" s="78" t="inlineStr">
        <is>
          <t>BHXH
(8%)</t>
        </is>
      </c>
      <c r="S4" s="78" t="inlineStr">
        <is>
          <t>BHYT
(1,5%)</t>
        </is>
      </c>
      <c r="T4" s="78" t="inlineStr">
        <is>
          <t>BHTN
(1%)</t>
        </is>
      </c>
      <c r="U4" s="18" t="inlineStr">
        <is>
          <t>Cộng
10,5%</t>
        </is>
      </c>
      <c r="V4" s="121" t="n"/>
      <c r="W4" s="121" t="n"/>
      <c r="X4" s="122" t="n"/>
      <c r="Y4" s="123" t="n"/>
    </row>
    <row r="5">
      <c r="A5" s="124" t="n"/>
      <c r="B5" s="20" t="n"/>
      <c r="C5" s="21" t="n">
        <v>1</v>
      </c>
      <c r="D5" s="15" t="n">
        <v>2</v>
      </c>
      <c r="E5" s="22" t="n">
        <v>3</v>
      </c>
      <c r="F5" s="15" t="n">
        <v>4</v>
      </c>
      <c r="G5" s="22" t="n">
        <v>5</v>
      </c>
      <c r="H5" s="15" t="n">
        <v>6</v>
      </c>
      <c r="I5" s="15" t="n">
        <v>8</v>
      </c>
      <c r="J5" s="22" t="n">
        <v>9</v>
      </c>
      <c r="K5" s="15" t="n">
        <v>10</v>
      </c>
      <c r="L5" s="22" t="n">
        <v>11</v>
      </c>
      <c r="M5" s="22" t="n">
        <v>12</v>
      </c>
      <c r="N5" s="22" t="n">
        <v>13</v>
      </c>
      <c r="O5" s="22" t="n">
        <v>14</v>
      </c>
      <c r="P5" s="22" t="n">
        <v>15</v>
      </c>
      <c r="Q5" s="22" t="n">
        <v>16</v>
      </c>
      <c r="R5" s="22" t="n">
        <v>17</v>
      </c>
      <c r="S5" s="15" t="n">
        <v>18</v>
      </c>
      <c r="T5" s="22" t="n">
        <v>19</v>
      </c>
      <c r="U5" s="15" t="n">
        <v>20</v>
      </c>
      <c r="V5" s="23" t="n">
        <v>21</v>
      </c>
      <c r="W5" s="17" t="n">
        <v>22</v>
      </c>
      <c r="X5" s="22" t="n">
        <v>23</v>
      </c>
      <c r="Y5" s="96" t="n"/>
    </row>
    <row r="6">
      <c r="A6" s="125" t="inlineStr">
        <is>
          <t>A</t>
        </is>
      </c>
      <c r="B6" s="26" t="inlineStr">
        <is>
          <t xml:space="preserve">Bộ phận Quản lý </t>
        </is>
      </c>
      <c r="C6" s="27" t="n"/>
      <c r="D6" s="28">
        <f>SUBTOTAL(9,D7:D12)</f>
        <v/>
      </c>
      <c r="E6" s="28">
        <f>SUBTOTAL(9,E7:E12)</f>
        <v/>
      </c>
      <c r="F6" s="28">
        <f>SUBTOTAL(9,F7:F12)</f>
        <v/>
      </c>
      <c r="G6" s="28">
        <f>SUBTOTAL(9,G7:G12)</f>
        <v/>
      </c>
      <c r="H6" s="28">
        <f>SUBTOTAL(9,H7:H12)</f>
        <v/>
      </c>
      <c r="I6" s="28">
        <f>SUBTOTAL(9,I7:I12)</f>
        <v/>
      </c>
      <c r="J6" s="72">
        <f>SUBTOTAL(9,J7:J12)</f>
        <v/>
      </c>
      <c r="K6" s="28">
        <f>SUBTOTAL(9,K7:K12)</f>
        <v/>
      </c>
      <c r="L6" s="28">
        <f>SUBTOTAL(9,L7:L12)</f>
        <v/>
      </c>
      <c r="M6" s="28">
        <f>SUBTOTAL(9,M7:M12)</f>
        <v/>
      </c>
      <c r="N6" s="28">
        <f>SUBTOTAL(9,N7:N12)</f>
        <v/>
      </c>
      <c r="O6" s="28">
        <f>SUBTOTAL(9,O7:O12)</f>
        <v/>
      </c>
      <c r="P6" s="28">
        <f>SUBTOTAL(9,P7:P12)</f>
        <v/>
      </c>
      <c r="Q6" s="28">
        <f>SUBTOTAL(9,Q7:Q12)</f>
        <v/>
      </c>
      <c r="R6" s="28">
        <f>SUBTOTAL(9,R7:R12)</f>
        <v/>
      </c>
      <c r="S6" s="28">
        <f>SUBTOTAL(9,S7:S12)</f>
        <v/>
      </c>
      <c r="T6" s="28">
        <f>SUBTOTAL(9,T7:T12)</f>
        <v/>
      </c>
      <c r="U6" s="28">
        <f>SUBTOTAL(9,U7:U12)</f>
        <v/>
      </c>
      <c r="V6" s="28">
        <f>SUBTOTAL(9,V7:V12)</f>
        <v/>
      </c>
      <c r="W6" s="28">
        <f>SUBTOTAL(9,W7:W12)</f>
        <v/>
      </c>
      <c r="X6" s="28">
        <f>SUBTOTAL(9,X7:X12)</f>
        <v/>
      </c>
      <c r="Y6" s="28" t="n"/>
    </row>
    <row r="7">
      <c r="A7" s="126" t="n">
        <v>1</v>
      </c>
      <c r="B7" s="30" t="inlineStr">
        <is>
          <t>Đoàn Công Lập</t>
        </is>
      </c>
      <c r="C7" s="31" t="n"/>
      <c r="D7" s="32" t="n">
        <v>8000000</v>
      </c>
      <c r="E7" s="32" t="n">
        <v>3000000</v>
      </c>
      <c r="F7" s="32" t="n">
        <v>730000</v>
      </c>
      <c r="G7" s="32" t="n">
        <v>2000000</v>
      </c>
      <c r="H7" s="32" t="n">
        <v>2000000</v>
      </c>
      <c r="I7" s="33">
        <f>D7+E7+F7+G7+H7</f>
        <v/>
      </c>
      <c r="J7" s="73" t="n">
        <v>26</v>
      </c>
      <c r="K7" s="34">
        <f>I7/26*J7</f>
        <v/>
      </c>
      <c r="L7" s="34">
        <f>D7+E7</f>
        <v/>
      </c>
      <c r="M7" s="35">
        <f>$L7*2%</f>
        <v/>
      </c>
      <c r="N7" s="35">
        <f>$L7*17.5%</f>
        <v/>
      </c>
      <c r="O7" s="35">
        <f>$L7*3%</f>
        <v/>
      </c>
      <c r="P7" s="35">
        <f>$L7*0%</f>
        <v/>
      </c>
      <c r="Q7" s="35">
        <f>SUM(M7:P7)</f>
        <v/>
      </c>
      <c r="R7" s="35">
        <f>$L7*8%</f>
        <v/>
      </c>
      <c r="S7" s="35">
        <f>$L7*1.5%</f>
        <v/>
      </c>
      <c r="T7" s="35">
        <f>$L7*1%</f>
        <v/>
      </c>
      <c r="U7" s="35">
        <f>SUM(R7:T7)</f>
        <v/>
      </c>
      <c r="V7" s="32" t="n"/>
      <c r="W7" s="32" t="n"/>
      <c r="X7" s="36">
        <f>K7-U7-V7-W7</f>
        <v/>
      </c>
      <c r="Y7" s="32" t="n"/>
    </row>
    <row r="8">
      <c r="A8" s="126" t="n">
        <v>2</v>
      </c>
      <c r="B8" s="30" t="inlineStr">
        <is>
          <t>Nguyễn Linh Tôn</t>
        </is>
      </c>
      <c r="C8" s="31" t="n"/>
      <c r="D8" s="32" t="n">
        <v>7000000</v>
      </c>
      <c r="E8" s="32" t="n">
        <v>2000000</v>
      </c>
      <c r="F8" s="32" t="n">
        <v>730000</v>
      </c>
      <c r="G8" s="32" t="n">
        <v>2000000</v>
      </c>
      <c r="H8" s="32" t="n">
        <v>2000000</v>
      </c>
      <c r="I8" s="33">
        <f>D8+E8+F8+G8+H8</f>
        <v/>
      </c>
      <c r="J8" s="73" t="n">
        <v>26</v>
      </c>
      <c r="K8" s="34">
        <f>I8/26*J8</f>
        <v/>
      </c>
      <c r="L8" s="34">
        <f>D8+E8</f>
        <v/>
      </c>
      <c r="M8" s="35">
        <f>$L8*2%</f>
        <v/>
      </c>
      <c r="N8" s="35">
        <f>$L8*17.5%</f>
        <v/>
      </c>
      <c r="O8" s="35">
        <f>$L8*3%</f>
        <v/>
      </c>
      <c r="P8" s="35">
        <f>$L8*0%</f>
        <v/>
      </c>
      <c r="Q8" s="35">
        <f>SUM(M8:P8)</f>
        <v/>
      </c>
      <c r="R8" s="35">
        <f>$L8*8%</f>
        <v/>
      </c>
      <c r="S8" s="35">
        <f>$L8*1.5%</f>
        <v/>
      </c>
      <c r="T8" s="35">
        <f>$L8*1%</f>
        <v/>
      </c>
      <c r="U8" s="35">
        <f>SUM(R8:T8)</f>
        <v/>
      </c>
      <c r="V8" s="32" t="n"/>
      <c r="W8" s="32" t="n"/>
      <c r="X8" s="36">
        <f>K8-U8-V8-W8</f>
        <v/>
      </c>
      <c r="Y8" s="32" t="n"/>
    </row>
    <row r="9">
      <c r="A9" s="126" t="n">
        <v>3</v>
      </c>
      <c r="B9" s="30" t="inlineStr">
        <is>
          <t>Đặng Hoài Trâm</t>
        </is>
      </c>
      <c r="C9" s="31" t="n"/>
      <c r="D9" s="32" t="n">
        <v>7000000</v>
      </c>
      <c r="E9" s="32" t="n">
        <v>1000000</v>
      </c>
      <c r="F9" s="32" t="n">
        <v>730000</v>
      </c>
      <c r="G9" s="32" t="n">
        <v>2000000</v>
      </c>
      <c r="H9" s="32" t="n">
        <v>2000000</v>
      </c>
      <c r="I9" s="33">
        <f>D9+E9+F9+G9+H9</f>
        <v/>
      </c>
      <c r="J9" s="73" t="n">
        <v>25</v>
      </c>
      <c r="K9" s="34">
        <f>I9/26*J9</f>
        <v/>
      </c>
      <c r="L9" s="34">
        <f>D9+E9</f>
        <v/>
      </c>
      <c r="M9" s="35">
        <f>$L9*2%</f>
        <v/>
      </c>
      <c r="N9" s="35">
        <f>$L9*17.5%</f>
        <v/>
      </c>
      <c r="O9" s="35">
        <f>$L9*3%</f>
        <v/>
      </c>
      <c r="P9" s="35">
        <f>$L9*0%</f>
        <v/>
      </c>
      <c r="Q9" s="35">
        <f>SUM(M9:P9)</f>
        <v/>
      </c>
      <c r="R9" s="35">
        <f>$L9*8%</f>
        <v/>
      </c>
      <c r="S9" s="35">
        <f>$L9*1.5%</f>
        <v/>
      </c>
      <c r="T9" s="35">
        <f>$L9*1%</f>
        <v/>
      </c>
      <c r="U9" s="35">
        <f>SUM(R9:T9)</f>
        <v/>
      </c>
      <c r="V9" s="32" t="n"/>
      <c r="W9" s="32" t="n"/>
      <c r="X9" s="36">
        <f>K9-U9-V9-W9</f>
        <v/>
      </c>
      <c r="Y9" s="32" t="n"/>
    </row>
    <row r="10">
      <c r="A10" s="126" t="n">
        <v>4</v>
      </c>
      <c r="B10" s="30" t="inlineStr">
        <is>
          <t>Đinh Tùng Lâm</t>
        </is>
      </c>
      <c r="C10" s="31" t="n"/>
      <c r="D10" s="32" t="n">
        <v>5000000</v>
      </c>
      <c r="E10" s="32" t="n"/>
      <c r="F10" s="32" t="n">
        <v>730000</v>
      </c>
      <c r="G10" s="32" t="n">
        <v>400000</v>
      </c>
      <c r="H10" s="32" t="n">
        <v>400000</v>
      </c>
      <c r="I10" s="33">
        <f>D10+E10+F10+G10+H10</f>
        <v/>
      </c>
      <c r="J10" s="73" t="n">
        <v>26</v>
      </c>
      <c r="K10" s="34">
        <f>I10/26*J10</f>
        <v/>
      </c>
      <c r="L10" s="34">
        <f>D10+E10</f>
        <v/>
      </c>
      <c r="M10" s="35">
        <f>$L10*2%</f>
        <v/>
      </c>
      <c r="N10" s="35">
        <f>$L10*17.5%</f>
        <v/>
      </c>
      <c r="O10" s="35">
        <f>$L10*3%</f>
        <v/>
      </c>
      <c r="P10" s="35">
        <f>$L10*0%</f>
        <v/>
      </c>
      <c r="Q10" s="35">
        <f>SUM(M10:P10)</f>
        <v/>
      </c>
      <c r="R10" s="35">
        <f>$L10*8%</f>
        <v/>
      </c>
      <c r="S10" s="35">
        <f>$L10*1.5%</f>
        <v/>
      </c>
      <c r="T10" s="35">
        <f>$L10*1%</f>
        <v/>
      </c>
      <c r="U10" s="35">
        <f>SUM(R10:T10)</f>
        <v/>
      </c>
      <c r="V10" s="32" t="n"/>
      <c r="W10" s="32" t="n"/>
      <c r="X10" s="36">
        <f>K10-U10-V10-W10</f>
        <v/>
      </c>
      <c r="Y10" s="32" t="n"/>
    </row>
    <row r="11">
      <c r="A11" s="126" t="n">
        <v>6</v>
      </c>
      <c r="B11" s="30" t="inlineStr">
        <is>
          <t>Trần Văn Tuấn</t>
        </is>
      </c>
      <c r="C11" s="31" t="n"/>
      <c r="D11" s="32" t="n">
        <v>5000000</v>
      </c>
      <c r="E11" s="32" t="n"/>
      <c r="F11" s="32" t="n">
        <v>730000</v>
      </c>
      <c r="G11" s="32" t="n">
        <v>400000</v>
      </c>
      <c r="H11" s="32" t="n">
        <v>400000</v>
      </c>
      <c r="I11" s="33">
        <f>D11+E11+F11+G11+H11</f>
        <v/>
      </c>
      <c r="J11" s="73" t="n">
        <v>24</v>
      </c>
      <c r="K11" s="34">
        <f>I11/26*J11</f>
        <v/>
      </c>
      <c r="L11" s="34">
        <f>D11+E11</f>
        <v/>
      </c>
      <c r="M11" s="35">
        <f>$L11*2%</f>
        <v/>
      </c>
      <c r="N11" s="35">
        <f>$L11*17.5%</f>
        <v/>
      </c>
      <c r="O11" s="35">
        <f>$L11*3%</f>
        <v/>
      </c>
      <c r="P11" s="35">
        <f>$L11*0%</f>
        <v/>
      </c>
      <c r="Q11" s="35">
        <f>SUM(M11:P11)</f>
        <v/>
      </c>
      <c r="R11" s="35">
        <f>$L11*8%</f>
        <v/>
      </c>
      <c r="S11" s="35">
        <f>$L11*1.5%</f>
        <v/>
      </c>
      <c r="T11" s="35">
        <f>$L11*1%</f>
        <v/>
      </c>
      <c r="U11" s="35">
        <f>SUM(R11:T11)</f>
        <v/>
      </c>
      <c r="V11" s="32" t="n"/>
      <c r="W11" s="37" t="n"/>
      <c r="X11" s="36">
        <f>K11-U11-V11-W11</f>
        <v/>
      </c>
      <c r="Y11" s="32" t="n"/>
    </row>
    <row r="12">
      <c r="A12" s="126" t="n">
        <v>5</v>
      </c>
      <c r="B12" s="30" t="inlineStr">
        <is>
          <t>Lê Thị Thuỷ</t>
        </is>
      </c>
      <c r="C12" s="31" t="n"/>
      <c r="D12" s="32" t="n">
        <v>5000000</v>
      </c>
      <c r="E12" s="32" t="n"/>
      <c r="F12" s="32" t="n">
        <v>730000</v>
      </c>
      <c r="G12" s="32" t="n"/>
      <c r="H12" s="32" t="n"/>
      <c r="I12" s="33">
        <f>D12+E12+F12+G12+H12</f>
        <v/>
      </c>
      <c r="J12" s="73" t="n">
        <v>25</v>
      </c>
      <c r="K12" s="34">
        <f>I12/26*J12</f>
        <v/>
      </c>
      <c r="L12" s="34">
        <f>D12+E12</f>
        <v/>
      </c>
      <c r="M12" s="35">
        <f>$L12*2%</f>
        <v/>
      </c>
      <c r="N12" s="35">
        <f>$L12*17.5%</f>
        <v/>
      </c>
      <c r="O12" s="35">
        <f>$L12*3%</f>
        <v/>
      </c>
      <c r="P12" s="35">
        <f>$L12*0%</f>
        <v/>
      </c>
      <c r="Q12" s="35">
        <f>SUM(M12:P12)</f>
        <v/>
      </c>
      <c r="R12" s="35">
        <f>$L12*8%</f>
        <v/>
      </c>
      <c r="S12" s="35">
        <f>$L12*1.5%</f>
        <v/>
      </c>
      <c r="T12" s="35">
        <f>$L12*1%</f>
        <v/>
      </c>
      <c r="U12" s="35">
        <f>SUM(R12:T12)</f>
        <v/>
      </c>
      <c r="V12" s="32" t="n"/>
      <c r="W12" s="32" t="n"/>
      <c r="X12" s="36">
        <f>K12-U12-V12-W12</f>
        <v/>
      </c>
      <c r="Y12" s="32" t="n"/>
    </row>
    <row r="13" ht="15.4" customHeight="1">
      <c r="A13" s="38" t="n"/>
      <c r="B13" s="7" t="n"/>
      <c r="C13" s="39" t="n"/>
      <c r="D13" s="4" t="n"/>
      <c r="E13" s="4" t="n"/>
      <c r="F13" s="4" t="n"/>
      <c r="G13" s="4" t="n"/>
      <c r="H13" s="4" t="n"/>
      <c r="I13" s="4" t="n"/>
      <c r="J13" s="40" t="n"/>
      <c r="K13" s="3" t="n"/>
      <c r="L13" s="4" t="n"/>
      <c r="M13" s="4" t="n"/>
      <c r="N13" s="4" t="n"/>
      <c r="O13" s="3" t="n"/>
      <c r="P13" s="4" t="n"/>
      <c r="Q13" s="4" t="n"/>
      <c r="R13" s="4" t="n"/>
      <c r="S13" s="3" t="n"/>
      <c r="T13" s="4" t="n"/>
      <c r="U13" s="4" t="n"/>
      <c r="V13" s="4" t="n"/>
      <c r="W13" s="4" t="n"/>
      <c r="X13" s="4" t="n"/>
      <c r="Y13" s="7" t="n"/>
    </row>
    <row r="14">
      <c r="A14" s="125" t="inlineStr">
        <is>
          <t>B</t>
        </is>
      </c>
      <c r="B14" s="26" t="inlineStr">
        <is>
          <t>Bộ phận Bán hàng</t>
        </is>
      </c>
      <c r="C14" s="27" t="n"/>
      <c r="D14" s="28">
        <f>SUBTOTAL(9,D15:D17)</f>
        <v/>
      </c>
      <c r="E14" s="28">
        <f>SUBTOTAL(9,E15:E17)</f>
        <v/>
      </c>
      <c r="F14" s="28">
        <f>SUBTOTAL(9,F15:F17)</f>
        <v/>
      </c>
      <c r="G14" s="28">
        <f>SUBTOTAL(9,G15:G17)</f>
        <v/>
      </c>
      <c r="H14" s="28">
        <f>SUBTOTAL(9,H15:H17)</f>
        <v/>
      </c>
      <c r="I14" s="28">
        <f>SUBTOTAL(9,I15:I17)</f>
        <v/>
      </c>
      <c r="J14" s="72">
        <f>SUBTOTAL(9,J15:J17)</f>
        <v/>
      </c>
      <c r="K14" s="28">
        <f>SUBTOTAL(9,K15:K17)</f>
        <v/>
      </c>
      <c r="L14" s="28">
        <f>SUBTOTAL(9,L15:L17)</f>
        <v/>
      </c>
      <c r="M14" s="28">
        <f>SUBTOTAL(9,M15:M17)</f>
        <v/>
      </c>
      <c r="N14" s="28">
        <f>SUBTOTAL(9,N15:N17)</f>
        <v/>
      </c>
      <c r="O14" s="28">
        <f>SUBTOTAL(9,O15:O17)</f>
        <v/>
      </c>
      <c r="P14" s="28">
        <f>SUBTOTAL(9,P15:P17)</f>
        <v/>
      </c>
      <c r="Q14" s="28">
        <f>SUBTOTAL(9,Q15:Q17)</f>
        <v/>
      </c>
      <c r="R14" s="28">
        <f>SUBTOTAL(9,R15:R17)</f>
        <v/>
      </c>
      <c r="S14" s="28">
        <f>SUBTOTAL(9,S15:S17)</f>
        <v/>
      </c>
      <c r="T14" s="28">
        <f>SUBTOTAL(9,T15:T17)</f>
        <v/>
      </c>
      <c r="U14" s="28">
        <f>SUBTOTAL(9,U15:U17)</f>
        <v/>
      </c>
      <c r="V14" s="28">
        <f>SUBTOTAL(9,V15:V17)</f>
        <v/>
      </c>
      <c r="W14" s="28">
        <f>SUBTOTAL(9,W15:W17)</f>
        <v/>
      </c>
      <c r="X14" s="28">
        <f>SUBTOTAL(9,X15:X17)</f>
        <v/>
      </c>
      <c r="Y14" s="28" t="n"/>
    </row>
    <row r="15">
      <c r="A15" s="126" t="n">
        <v>7</v>
      </c>
      <c r="B15" s="30" t="inlineStr">
        <is>
          <t>Lã Tuấn Kiệt</t>
        </is>
      </c>
      <c r="C15" s="31" t="n"/>
      <c r="D15" s="32" t="n">
        <v>7000000</v>
      </c>
      <c r="E15" s="32" t="n">
        <v>1000000</v>
      </c>
      <c r="F15" s="32" t="n">
        <v>730000</v>
      </c>
      <c r="G15" s="32" t="n">
        <v>2000000</v>
      </c>
      <c r="H15" s="32" t="n">
        <v>2000000</v>
      </c>
      <c r="I15" s="33">
        <f>D15+E15+F15+G15+H15</f>
        <v/>
      </c>
      <c r="J15" s="73" t="n">
        <v>20</v>
      </c>
      <c r="K15" s="34">
        <f>I15/26*J15</f>
        <v/>
      </c>
      <c r="L15" s="34">
        <f>D15+E15</f>
        <v/>
      </c>
      <c r="M15" s="35">
        <f>$L15*2%</f>
        <v/>
      </c>
      <c r="N15" s="35">
        <f>$L15*17.5%</f>
        <v/>
      </c>
      <c r="O15" s="35">
        <f>$L15*3%</f>
        <v/>
      </c>
      <c r="P15" s="35">
        <f>$L15*0%</f>
        <v/>
      </c>
      <c r="Q15" s="35">
        <f>SUM(M15:P15)</f>
        <v/>
      </c>
      <c r="R15" s="35">
        <f>$L15*8%</f>
        <v/>
      </c>
      <c r="S15" s="35">
        <f>$L15*1.5%</f>
        <v/>
      </c>
      <c r="T15" s="35">
        <f>$L15*1%</f>
        <v/>
      </c>
      <c r="U15" s="35">
        <f>SUM(R15:T15)</f>
        <v/>
      </c>
      <c r="V15" s="32" t="n"/>
      <c r="W15" s="32" t="n"/>
      <c r="X15" s="36">
        <f>K15-U15-V15-W15</f>
        <v/>
      </c>
      <c r="Y15" s="32" t="n"/>
    </row>
    <row r="16">
      <c r="A16" s="126" t="n">
        <v>8</v>
      </c>
      <c r="B16" s="30" t="inlineStr">
        <is>
          <t>Tạ Mạnh Hưởng</t>
        </is>
      </c>
      <c r="C16" s="31" t="n"/>
      <c r="D16" s="32" t="n">
        <v>5000000</v>
      </c>
      <c r="E16" s="32" t="n"/>
      <c r="F16" s="32" t="n">
        <v>730000</v>
      </c>
      <c r="G16" s="32" t="n">
        <v>500000</v>
      </c>
      <c r="H16" s="32" t="n">
        <v>500000</v>
      </c>
      <c r="I16" s="33">
        <f>D16+E16+F16+G16+H16</f>
        <v/>
      </c>
      <c r="J16" s="73" t="n">
        <v>19</v>
      </c>
      <c r="K16" s="34">
        <f>I16/26*J16</f>
        <v/>
      </c>
      <c r="L16" s="34">
        <f>D16+E16</f>
        <v/>
      </c>
      <c r="M16" s="35">
        <f>$L16*2%</f>
        <v/>
      </c>
      <c r="N16" s="35">
        <f>$L16*17.5%</f>
        <v/>
      </c>
      <c r="O16" s="35">
        <f>$L16*3%</f>
        <v/>
      </c>
      <c r="P16" s="35">
        <f>$L16*0%</f>
        <v/>
      </c>
      <c r="Q16" s="35">
        <f>SUM(M16:P16)</f>
        <v/>
      </c>
      <c r="R16" s="35">
        <f>$L16*8%</f>
        <v/>
      </c>
      <c r="S16" s="35">
        <f>$L16*1.5%</f>
        <v/>
      </c>
      <c r="T16" s="35">
        <f>$L16*1%</f>
        <v/>
      </c>
      <c r="U16" s="35">
        <f>SUM(R16:T16)</f>
        <v/>
      </c>
      <c r="V16" s="41" t="n"/>
      <c r="W16" s="41" t="n"/>
      <c r="X16" s="36">
        <f>K16-U16-V16-W16</f>
        <v/>
      </c>
      <c r="Y16" s="32" t="n"/>
    </row>
    <row r="17">
      <c r="A17" s="127" t="n"/>
      <c r="B17" s="43" t="n"/>
      <c r="C17" s="44" t="n"/>
      <c r="D17" s="45" t="n"/>
      <c r="E17" s="45" t="n"/>
      <c r="F17" s="45" t="n"/>
      <c r="G17" s="45" t="n"/>
      <c r="H17" s="45" t="n"/>
      <c r="I17" s="33" t="n"/>
      <c r="J17" s="46" t="n"/>
      <c r="K17" s="36" t="n"/>
      <c r="L17" s="36" t="n"/>
      <c r="M17" s="32" t="n"/>
      <c r="N17" s="32" t="n"/>
      <c r="O17" s="32" t="n"/>
      <c r="P17" s="32" t="n"/>
      <c r="Q17" s="36" t="n"/>
      <c r="R17" s="32" t="n"/>
      <c r="S17" s="32" t="n"/>
      <c r="T17" s="32" t="n"/>
      <c r="U17" s="36" t="n"/>
      <c r="V17" s="32" t="n"/>
      <c r="W17" s="45" t="n"/>
      <c r="X17" s="32" t="n"/>
      <c r="Y17" s="47" t="n"/>
    </row>
    <row r="18">
      <c r="A18" s="128" t="n"/>
      <c r="B18" s="49" t="inlineStr">
        <is>
          <t xml:space="preserve">Tổng A + B </t>
        </is>
      </c>
      <c r="C18" s="50" t="n"/>
      <c r="D18" s="51">
        <f>SUBTOTAL(9,D6:D17)</f>
        <v/>
      </c>
      <c r="E18" s="51">
        <f>SUBTOTAL(9,E6:E17)</f>
        <v/>
      </c>
      <c r="F18" s="51">
        <f>SUBTOTAL(9,F6:F17)</f>
        <v/>
      </c>
      <c r="G18" s="51">
        <f>SUBTOTAL(9,G6:G17)</f>
        <v/>
      </c>
      <c r="H18" s="51">
        <f>SUBTOTAL(9,H6:H17)</f>
        <v/>
      </c>
      <c r="I18" s="51">
        <f>SUBTOTAL(9,I6:I17)</f>
        <v/>
      </c>
      <c r="J18" s="74">
        <f>SUBTOTAL(9,J6:J17)</f>
        <v/>
      </c>
      <c r="K18" s="51">
        <f>SUBTOTAL(9,K6:K17)</f>
        <v/>
      </c>
      <c r="L18" s="51">
        <f>SUBTOTAL(9,L6:L17)</f>
        <v/>
      </c>
      <c r="M18" s="51">
        <f>SUBTOTAL(9,M6:M17)</f>
        <v/>
      </c>
      <c r="N18" s="51">
        <f>SUBTOTAL(9,N6:N17)</f>
        <v/>
      </c>
      <c r="O18" s="51">
        <f>SUBTOTAL(9,O6:O17)</f>
        <v/>
      </c>
      <c r="P18" s="51">
        <f>SUBTOTAL(9,P6:P17)</f>
        <v/>
      </c>
      <c r="Q18" s="51">
        <f>SUBTOTAL(9,Q6:Q17)</f>
        <v/>
      </c>
      <c r="R18" s="51">
        <f>SUBTOTAL(9,R6:R17)</f>
        <v/>
      </c>
      <c r="S18" s="51">
        <f>SUBTOTAL(9,S6:S17)</f>
        <v/>
      </c>
      <c r="T18" s="51">
        <f>SUBTOTAL(9,T6:T17)</f>
        <v/>
      </c>
      <c r="U18" s="51">
        <f>SUBTOTAL(9,U6:U17)</f>
        <v/>
      </c>
      <c r="V18" s="51">
        <f>SUBTOTAL(9,V6:V17)</f>
        <v/>
      </c>
      <c r="W18" s="51">
        <f>SUBTOTAL(9,W6:W17)</f>
        <v/>
      </c>
      <c r="X18" s="51">
        <f>SUBTOTAL(9,X6:X17)</f>
        <v/>
      </c>
      <c r="Y18" s="51" t="n"/>
    </row>
    <row r="19" ht="16.5" customHeight="1">
      <c r="A19" s="129" t="n"/>
      <c r="B19" s="53" t="n"/>
      <c r="C19" s="54" t="n"/>
      <c r="D19" s="13" t="n"/>
      <c r="E19" s="13" t="n"/>
      <c r="F19" s="13" t="n"/>
      <c r="G19" s="13" t="n"/>
      <c r="H19" s="13" t="n"/>
      <c r="I19" s="55" t="n"/>
      <c r="J19" s="12" t="n"/>
      <c r="K19" s="56" t="n"/>
      <c r="L19" s="56" t="n"/>
      <c r="M19" s="13" t="n"/>
      <c r="N19" s="13" t="n"/>
      <c r="O19" s="13" t="n"/>
      <c r="P19" s="13" t="n"/>
      <c r="Q19" s="56" t="n"/>
      <c r="R19" s="13" t="n"/>
      <c r="S19" s="13" t="n"/>
      <c r="T19" s="13" t="n"/>
      <c r="U19" s="56" t="n"/>
      <c r="V19" s="13" t="n"/>
      <c r="W19" s="13" t="n"/>
      <c r="X19" s="13" t="n"/>
      <c r="Y19" s="57" t="n"/>
    </row>
    <row r="20" ht="15" customHeight="1">
      <c r="A20" s="130" t="n"/>
      <c r="B20" s="59" t="n"/>
      <c r="C20" s="60" t="n"/>
      <c r="D20" s="97" t="inlineStr">
        <is>
          <t>Người lập biểu</t>
        </is>
      </c>
      <c r="E20" s="97" t="n"/>
      <c r="F20" s="97" t="n"/>
      <c r="G20" s="97" t="n"/>
      <c r="H20" s="97" t="inlineStr">
        <is>
          <t>Kế toán trưởng</t>
        </is>
      </c>
      <c r="M20" s="98" t="inlineStr">
        <is>
          <t>Giám đốc Công ty</t>
        </is>
      </c>
    </row>
    <row r="21" ht="15.4" customHeight="1">
      <c r="A21" s="131" t="n"/>
      <c r="B21" s="63" t="n"/>
      <c r="C21" s="64" t="n"/>
      <c r="D21" s="108" t="inlineStr">
        <is>
          <t>(Ký, họ tên)</t>
        </is>
      </c>
      <c r="E21" s="108" t="n"/>
      <c r="F21" s="66" t="n"/>
      <c r="G21" s="66" t="n"/>
      <c r="H21" s="108" t="inlineStr">
        <is>
          <t>(Ký, họ tên)</t>
        </is>
      </c>
      <c r="M21" s="107" t="inlineStr">
        <is>
          <t>(Ký, họ tên, đóng dấu)</t>
        </is>
      </c>
    </row>
    <row r="22" ht="15.4" customHeight="1">
      <c r="A22" s="38" t="n"/>
      <c r="B22" s="7" t="n"/>
      <c r="C22" s="39" t="n"/>
      <c r="D22" s="4" t="n"/>
      <c r="E22" s="4" t="n"/>
      <c r="F22" s="4" t="n"/>
      <c r="G22" s="4" t="n"/>
      <c r="H22" s="4" t="n"/>
      <c r="I22" s="4" t="n"/>
      <c r="J22" s="40" t="n"/>
      <c r="K22" s="3" t="n"/>
      <c r="L22" s="4" t="n"/>
      <c r="M22" s="4" t="n"/>
      <c r="N22" s="4" t="n"/>
      <c r="O22" s="66" t="n"/>
      <c r="P22" s="66" t="n"/>
      <c r="Q22" s="66" t="n"/>
      <c r="R22" s="66" t="n"/>
      <c r="S22" s="97" t="n"/>
      <c r="T22" s="4" t="n"/>
      <c r="U22" s="4" t="n"/>
      <c r="V22" s="4" t="n"/>
      <c r="W22" s="4" t="n"/>
      <c r="X22" s="4" t="n"/>
      <c r="Y22" s="7" t="n"/>
    </row>
    <row r="23" ht="15.4" customHeight="1">
      <c r="A23" s="67" t="n"/>
      <c r="B23" s="67" t="n"/>
      <c r="C23" s="67" t="n"/>
      <c r="D23" s="67" t="n"/>
      <c r="E23" s="67" t="n"/>
      <c r="F23" s="67" t="n"/>
      <c r="G23" s="68" t="n"/>
      <c r="H23" s="68" t="n"/>
      <c r="I23" s="68" t="n"/>
      <c r="J23" s="75" t="n"/>
      <c r="K23" s="3" t="n"/>
      <c r="L23" s="4" t="n"/>
      <c r="M23" s="4" t="n"/>
      <c r="N23" s="4" t="n"/>
      <c r="O23" s="3" t="n"/>
      <c r="P23" s="4" t="n"/>
      <c r="Q23" s="4" t="n"/>
      <c r="R23" s="4" t="n"/>
      <c r="S23" s="3" t="n"/>
      <c r="T23" s="4" t="n"/>
      <c r="U23" s="4" t="n"/>
      <c r="V23" s="69" t="n"/>
      <c r="W23" s="69" t="n"/>
      <c r="X23" s="70" t="n"/>
      <c r="Y23" s="71" t="n"/>
    </row>
    <row r="24" ht="15.4" customHeight="1">
      <c r="A24" s="38" t="n"/>
      <c r="B24" s="7" t="n"/>
      <c r="C24" s="39" t="n"/>
      <c r="D24" s="4" t="n"/>
      <c r="E24" s="4" t="n"/>
      <c r="F24" s="4" t="n"/>
      <c r="G24" s="4" t="n"/>
      <c r="H24" s="4" t="n"/>
      <c r="I24" s="4" t="n"/>
      <c r="J24" s="40" t="n"/>
      <c r="K24" s="3" t="n"/>
      <c r="L24" s="4" t="n"/>
      <c r="M24" s="4" t="n"/>
      <c r="N24" s="4" t="n"/>
      <c r="O24" s="66" t="n"/>
      <c r="P24" s="66" t="n"/>
      <c r="Q24" s="66" t="n"/>
      <c r="R24" s="66" t="n"/>
      <c r="S24" s="97" t="n"/>
      <c r="T24" s="4" t="n"/>
      <c r="U24" s="4" t="n"/>
      <c r="V24" s="4" t="n"/>
      <c r="W24" s="4" t="n"/>
      <c r="X24" s="4" t="n"/>
      <c r="Y24" s="7" t="n"/>
    </row>
    <row r="25" ht="15.4" customHeight="1">
      <c r="A25" s="38" t="n"/>
      <c r="B25" s="7" t="n"/>
      <c r="C25" s="39" t="n"/>
      <c r="D25" s="4" t="n"/>
      <c r="E25" s="4" t="n"/>
      <c r="F25" s="4" t="n"/>
      <c r="G25" s="4" t="n"/>
      <c r="H25" s="4" t="n"/>
      <c r="I25" s="4" t="n"/>
      <c r="J25" s="40" t="n"/>
      <c r="K25" s="3" t="n"/>
      <c r="L25" s="4" t="n"/>
      <c r="M25" s="4" t="n"/>
      <c r="N25" s="4" t="n"/>
      <c r="O25" s="66" t="n"/>
      <c r="P25" s="66" t="n"/>
      <c r="Q25" s="66" t="n"/>
      <c r="R25" s="66" t="n"/>
      <c r="S25" s="97" t="n"/>
      <c r="T25" s="4" t="n"/>
      <c r="U25" s="4" t="n"/>
      <c r="V25" s="4" t="n"/>
      <c r="W25" s="4" t="n"/>
      <c r="X25" s="4" t="n"/>
      <c r="Y25" s="7" t="n"/>
    </row>
    <row r="26" ht="15.4" customHeight="1">
      <c r="A26" s="109" t="n"/>
      <c r="G26" s="4" t="n"/>
      <c r="H26" s="4" t="n"/>
      <c r="I26" s="4" t="n"/>
      <c r="J26" s="40" t="n"/>
      <c r="K26" s="3" t="n"/>
      <c r="L26" s="4" t="n"/>
      <c r="M26" s="4" t="n"/>
      <c r="N26" s="4" t="n"/>
      <c r="O26" s="3" t="n"/>
      <c r="P26" s="4" t="n"/>
      <c r="Q26" s="4" t="n"/>
      <c r="R26" s="4" t="n"/>
      <c r="S26" s="3" t="n"/>
      <c r="T26" s="4" t="n"/>
      <c r="U26" s="4" t="n"/>
      <c r="V26" s="7" t="n"/>
      <c r="W26" s="7" t="n"/>
      <c r="X26" s="4" t="n"/>
      <c r="Y26" s="7" t="n"/>
    </row>
  </sheetData>
  <mergeCells count="22">
    <mergeCell ref="R3:U3"/>
    <mergeCell ref="H20:L20"/>
    <mergeCell ref="L3:L4"/>
    <mergeCell ref="B3:B4"/>
    <mergeCell ref="X3:X4"/>
    <mergeCell ref="A26:F26"/>
    <mergeCell ref="H21:L21"/>
    <mergeCell ref="E3:H3"/>
    <mergeCell ref="A3:A4"/>
    <mergeCell ref="I3:I4"/>
    <mergeCell ref="V2:Y2"/>
    <mergeCell ref="D3:D4"/>
    <mergeCell ref="W3:W4"/>
    <mergeCell ref="A1:P1"/>
    <mergeCell ref="J3:J4"/>
    <mergeCell ref="M20:Y20"/>
    <mergeCell ref="M3:Q3"/>
    <mergeCell ref="K3:K4"/>
    <mergeCell ref="C3:C4"/>
    <mergeCell ref="V3:V4"/>
    <mergeCell ref="Y3:Y4"/>
    <mergeCell ref="M21:Y21"/>
  </mergeCells>
  <pageMargins left="0.7" right="0.7" top="0.75" bottom="0.75" header="0.3" footer="0.3"/>
  <pageSetup orientation="portrait" paperSize="9"/>
  <headerFooter>
    <oddHeader/>
    <oddFooter>&amp;Chrspring.vn | YT: @quantrinhansuphattrientochuc | 0969 798 944 | 0984 394 338</oddFooter>
    <evenHeader/>
    <evenFooter>&amp;Chrspring.vn | YT: @quantrinhansuphattrientochuc | 0969 798 944 | 0984 394 338</evenFooter>
    <firstHeader/>
    <firstFooter>&amp;Chrspring.vn | YT: @quantrinhansuphattrientochuc | 0969 798 944 | 0984 394 338</firstFooter>
  </headerFooter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Administrator</dc:creator>
  <dcterms:created xmlns:dcterms="http://purl.org/dc/terms/" xmlns:xsi="http://www.w3.org/2001/XMLSchema-instance" xsi:type="dcterms:W3CDTF">2022-07-02T11:39:25Z</dcterms:created>
  <dcterms:modified xmlns:dcterms="http://purl.org/dc/terms/" xmlns:xsi="http://www.w3.org/2001/XMLSchema-instance" xsi:type="dcterms:W3CDTF">2026-02-09T05:02:33Z</dcterms:modified>
  <cp:lastModifiedBy>my laptop</cp:lastModifiedBy>
</cp:coreProperties>
</file>